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<sst xmlns="http://schemas.openxmlformats.org/spreadsheetml/2006/main" count="42" uniqueCount="42">
  <si>
    <t>Body weight</t>
  </si>
  <si>
    <t>Fleece Weight</t>
  </si>
  <si>
    <t>Staple length</t>
  </si>
  <si>
    <t>Fibre Diameter</t>
  </si>
  <si>
    <t>CV%</t>
  </si>
  <si>
    <t>CV Index</t>
  </si>
  <si>
    <t>SAFI</t>
  </si>
  <si>
    <t>Group averages</t>
  </si>
  <si>
    <t>Group SD</t>
  </si>
  <si>
    <t xml:space="preserve">You will note that the indexes change with each animal added. Once the whole group is complete the index values will be valid . </t>
  </si>
  <si>
    <t xml:space="preserve">Instructions.  </t>
  </si>
  <si>
    <t>bwt index</t>
  </si>
  <si>
    <t>flwt index</t>
  </si>
  <si>
    <t>ID - tattoo/tag no</t>
  </si>
  <si>
    <t xml:space="preserve">Below is a table in which you can add simple performance records from a single management group of Angoras.  </t>
  </si>
  <si>
    <t>A postitve SAFI will breed heavier, high fleece weight and finer animals.</t>
  </si>
  <si>
    <t>Table limits</t>
  </si>
  <si>
    <t>A better option</t>
  </si>
  <si>
    <t>This program works for one management group/sex in one year. A fully developed system could be provided from the Mohair Australia Herdbook Recording System if the Board agreed.</t>
  </si>
  <si>
    <t>Such a program would provide indexes for whole drops and would include sire summaries and individual Animal Performance Forms with pedigree and performance details for catalogues.</t>
  </si>
  <si>
    <t>Staple length index</t>
  </si>
  <si>
    <t>Diameter index</t>
  </si>
  <si>
    <t xml:space="preserve">This is a prototype program designed to introduce mohair growers to the concept of Indexing, including the calculation of the South African Fineness Index (SAFI). See Stapleton and Cunningham (2007) </t>
  </si>
  <si>
    <t>You may download and save this file as many times as you like to calculate indexes for particular groups of animals or save it as a template and "save as" for each group.</t>
  </si>
  <si>
    <t>Use.</t>
  </si>
  <si>
    <t>Data entry would be simplified and applications expanded.</t>
  </si>
  <si>
    <t>ABTI</t>
  </si>
  <si>
    <t>ABTI=(7*(bwt-average body wt) + 4*(flwt - average flwt) - 46*(diam-average fibre diam))</t>
  </si>
  <si>
    <r>
      <t xml:space="preserve">This program is limited to 69 animals. Blank cells are ignored. </t>
    </r>
    <r>
      <rPr>
        <b/>
        <sz val="11"/>
        <color indexed="8"/>
        <rFont val="Calibri"/>
        <family val="2"/>
      </rPr>
      <t>Inserting lines will invalidate equations.</t>
    </r>
  </si>
  <si>
    <t>A positive ABTI will breed finer animals with slightly shorter fleeces</t>
  </si>
  <si>
    <t>while holding body weight &amp; fleece weight constant</t>
  </si>
  <si>
    <t>Group averages and SD's are presented in cells B90:F91</t>
  </si>
  <si>
    <t>An index of 100  = average. SAFI and ABTI values of zero are average</t>
  </si>
  <si>
    <t xml:space="preserve">For each animal you have to enter a row. Percentage Index, SAFI and ABTI will be calculated automatically based on the entered animals. </t>
  </si>
  <si>
    <t>SAFI=(13*(bwt-average body wt)+ 4*(flwt-average flwt) - 23(diam-average diam))</t>
  </si>
  <si>
    <t>NOTE  Care is needed not to overtype equations or insert rows. Only work in the blue area. If inserting rows all equation cells must be edited to use the calculated average at the bottom of the blue field.</t>
  </si>
  <si>
    <t>overtype tag and values</t>
  </si>
  <si>
    <t>Tag/tattoo</t>
  </si>
  <si>
    <t xml:space="preserve">"Australian Handbook of Angora Goats and Mohair Production".  (Australian Goat Report  see www.goatreport.com.au) </t>
  </si>
  <si>
    <t>A new index has been added to this second version of the spread sheet. This has been termed the Australian Buck Trial Index (ABTI). See buck trial sub page of www.mohair.org.au</t>
  </si>
  <si>
    <t>Performance Indexer, Version 2 © D L Stapleton 2009</t>
  </si>
  <si>
    <t>Once all data is entered you could print the results. Tag numbers are copied to the right for easy reference to indexes.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</si>
</sst>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Red]0.0"/>
    <numFmt numFmtId="166" formatCode="0.0_ ;[Red]\-0.0\ "/>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Calibri"/>
      <family val="2"/>
    </font>
    <font>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164" fontId="0" fillId="0" borderId="0" xfId="0" applyNumberFormat="1" applyAlignment="1">
      <alignment/>
    </xf>
    <xf numFmtId="166" fontId="0" fillId="0" borderId="0" xfId="0" applyNumberFormat="1" applyAlignment="1">
      <alignment/>
    </xf>
    <xf numFmtId="0" fontId="34" fillId="0" borderId="0" xfId="0" applyFont="1" applyAlignment="1">
      <alignment/>
    </xf>
    <xf numFmtId="0" fontId="36" fillId="0" borderId="0" xfId="0" applyFont="1" applyAlignment="1">
      <alignment/>
    </xf>
    <xf numFmtId="0" fontId="0" fillId="6" borderId="0" xfId="19" applyAlignment="1">
      <alignment/>
    </xf>
    <xf numFmtId="0" fontId="0" fillId="6" borderId="0" xfId="19" applyFont="1" applyAlignment="1">
      <alignment/>
    </xf>
    <xf numFmtId="0" fontId="0" fillId="0" borderId="0" xfId="0" applyFill="1" applyAlignment="1">
      <alignment/>
    </xf>
    <xf numFmtId="0" fontId="0" fillId="0" borderId="0" xfId="19" applyFill="1" applyAlignment="1">
      <alignment/>
    </xf>
    <xf numFmtId="0" fontId="37" fillId="0" borderId="0" xfId="0" applyFont="1" applyAlignment="1">
      <alignment/>
    </xf>
    <xf numFmtId="0" fontId="0" fillId="6" borderId="0" xfId="19" applyFont="1" applyAlignment="1">
      <alignment/>
    </xf>
    <xf numFmtId="0" fontId="34" fillId="0" borderId="0" xfId="19"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Q91"/>
  <sheetViews>
    <sheetView tabSelected="1" zoomScalePageLayoutView="0" workbookViewId="0" topLeftCell="A1">
      <selection activeCell="F14" sqref="F14"/>
    </sheetView>
  </sheetViews>
  <sheetFormatPr defaultColWidth="9.140625" defaultRowHeight="15"/>
  <cols>
    <col min="1" max="1" width="16.140625" style="0" customWidth="1"/>
    <col min="2" max="2" width="12.7109375" style="0" customWidth="1"/>
    <col min="3" max="3" width="13.421875" style="0" customWidth="1"/>
    <col min="4" max="4" width="13.57421875" style="0" customWidth="1"/>
    <col min="5" max="5" width="14.57421875" style="0" customWidth="1"/>
    <col min="6" max="6" width="10.421875" style="0" customWidth="1"/>
    <col min="7" max="7" width="14.28125" style="0" customWidth="1"/>
    <col min="8" max="8" width="15.7109375" style="0" customWidth="1"/>
    <col min="9" max="9" width="18.8515625" style="0" customWidth="1"/>
    <col min="10" max="10" width="20.8515625" style="0" customWidth="1"/>
    <col min="11" max="11" width="11.28125" style="0" customWidth="1"/>
    <col min="12" max="12" width="2.28125" style="0" customWidth="1"/>
    <col min="13" max="13" width="10.00390625" style="0" customWidth="1"/>
  </cols>
  <sheetData>
    <row r="1" ht="27.75" customHeight="1">
      <c r="A1" s="4" t="s">
        <v>40</v>
      </c>
    </row>
    <row r="2" ht="27.75" customHeight="1">
      <c r="A2" t="s">
        <v>22</v>
      </c>
    </row>
    <row r="3" ht="14.25" customHeight="1">
      <c r="B3" t="s">
        <v>38</v>
      </c>
    </row>
    <row r="4" ht="16.5" customHeight="1">
      <c r="B4" t="s">
        <v>39</v>
      </c>
    </row>
    <row r="5" spans="1:2" ht="16.5" customHeight="1">
      <c r="A5" s="3" t="s">
        <v>24</v>
      </c>
      <c r="B5" t="s">
        <v>23</v>
      </c>
    </row>
    <row r="6" spans="1:2" ht="20.25" customHeight="1">
      <c r="A6" s="3" t="s">
        <v>10</v>
      </c>
      <c r="B6" t="s">
        <v>14</v>
      </c>
    </row>
    <row r="7" ht="14.25">
      <c r="B7" t="s">
        <v>33</v>
      </c>
    </row>
    <row r="8" ht="14.25">
      <c r="B8" t="s">
        <v>9</v>
      </c>
    </row>
    <row r="10" spans="1:9" ht="14.25">
      <c r="A10" s="3" t="s">
        <v>16</v>
      </c>
      <c r="B10" t="s">
        <v>28</v>
      </c>
      <c r="I10" t="s">
        <v>32</v>
      </c>
    </row>
    <row r="11" spans="2:9" ht="14.25">
      <c r="B11" t="s">
        <v>34</v>
      </c>
      <c r="I11" t="s">
        <v>15</v>
      </c>
    </row>
    <row r="12" spans="2:9" ht="14.25">
      <c r="B12" t="s">
        <v>27</v>
      </c>
      <c r="I12" t="s">
        <v>29</v>
      </c>
    </row>
    <row r="13" spans="2:10" ht="14.25">
      <c r="B13" t="s">
        <v>31</v>
      </c>
      <c r="J13" t="s">
        <v>30</v>
      </c>
    </row>
    <row r="14" ht="14.25">
      <c r="B14" t="s">
        <v>41</v>
      </c>
    </row>
    <row r="15" spans="1:2" ht="21.75" customHeight="1">
      <c r="A15" s="3" t="s">
        <v>17</v>
      </c>
      <c r="B15" t="s">
        <v>18</v>
      </c>
    </row>
    <row r="16" ht="14.25">
      <c r="B16" t="s">
        <v>19</v>
      </c>
    </row>
    <row r="17" ht="14.25">
      <c r="B17" t="s">
        <v>25</v>
      </c>
    </row>
    <row r="18" spans="1:17" ht="18">
      <c r="A18" s="9" t="s">
        <v>35</v>
      </c>
      <c r="Q18" s="7"/>
    </row>
    <row r="19" spans="1:17" s="3" customFormat="1" ht="14.25">
      <c r="A19" s="3" t="s">
        <v>13</v>
      </c>
      <c r="B19" s="3" t="s">
        <v>0</v>
      </c>
      <c r="C19" s="3" t="s">
        <v>1</v>
      </c>
      <c r="D19" s="3" t="s">
        <v>2</v>
      </c>
      <c r="E19" s="3" t="s">
        <v>3</v>
      </c>
      <c r="F19" s="3" t="s">
        <v>4</v>
      </c>
      <c r="G19" s="3" t="s">
        <v>11</v>
      </c>
      <c r="H19" s="3" t="s">
        <v>12</v>
      </c>
      <c r="I19" s="3" t="s">
        <v>20</v>
      </c>
      <c r="J19" s="3" t="s">
        <v>21</v>
      </c>
      <c r="K19" s="3" t="s">
        <v>5</v>
      </c>
      <c r="M19" s="3" t="s">
        <v>6</v>
      </c>
      <c r="N19" s="3" t="s">
        <v>26</v>
      </c>
      <c r="O19" s="3" t="s">
        <v>37</v>
      </c>
      <c r="Q19" s="11"/>
    </row>
    <row r="20" spans="1:17" ht="14.25">
      <c r="A20" s="10" t="s">
        <v>36</v>
      </c>
      <c r="B20" s="5">
        <v>30</v>
      </c>
      <c r="C20" s="5">
        <v>2.78</v>
      </c>
      <c r="D20" s="5">
        <v>15.6</v>
      </c>
      <c r="E20" s="5">
        <v>27.9</v>
      </c>
      <c r="F20" s="5">
        <v>23.2</v>
      </c>
      <c r="G20" s="1">
        <f>B20*100/B90</f>
        <v>100</v>
      </c>
      <c r="H20" s="1">
        <f>C20*100/C90</f>
        <v>100</v>
      </c>
      <c r="I20" s="1">
        <f>D20*100/D90</f>
        <v>100</v>
      </c>
      <c r="J20" s="1">
        <f>E20*100/E90</f>
        <v>100</v>
      </c>
      <c r="K20" s="1">
        <f>F20*100/F90</f>
        <v>100</v>
      </c>
      <c r="M20" s="2">
        <f>(13*(B20-B90)+4*(C20-C90)-23*(E20-E90))</f>
        <v>0</v>
      </c>
      <c r="N20" s="2">
        <f>7*(B20-B90)+4*(C20-C90)-46*(E20-E90)</f>
        <v>0</v>
      </c>
      <c r="O20" t="str">
        <f>A20</f>
        <v>overtype tag and values</v>
      </c>
      <c r="Q20" s="8"/>
    </row>
    <row r="21" spans="1:17" ht="14.25">
      <c r="A21" s="6"/>
      <c r="B21" s="5"/>
      <c r="C21" s="5"/>
      <c r="D21" s="5"/>
      <c r="E21" s="5"/>
      <c r="F21" s="5"/>
      <c r="G21" s="1">
        <f>B21*100/B90</f>
        <v>0</v>
      </c>
      <c r="H21" s="1">
        <f>C21*100/C90</f>
        <v>0</v>
      </c>
      <c r="I21" s="1">
        <f>D21*100/D90</f>
        <v>0</v>
      </c>
      <c r="J21" s="1">
        <f>E21*100/E90</f>
        <v>0</v>
      </c>
      <c r="K21" s="1">
        <f>F21*100/F90</f>
        <v>0</v>
      </c>
      <c r="M21" s="2">
        <f>(13*(B21-B90)+4*(C21-C90)-23*(E21-E90))</f>
        <v>240.57999999999993</v>
      </c>
      <c r="N21" s="2">
        <f>7*(B21-B90)+4*(C21-C90)-46*(E21-E90)</f>
        <v>1062.2799999999997</v>
      </c>
      <c r="Q21" s="8"/>
    </row>
    <row r="22" spans="1:17" ht="14.25">
      <c r="A22" s="6"/>
      <c r="B22" s="5"/>
      <c r="C22" s="5"/>
      <c r="D22" s="5"/>
      <c r="E22" s="5"/>
      <c r="F22" s="5"/>
      <c r="G22" s="1">
        <f>B22*100/B90</f>
        <v>0</v>
      </c>
      <c r="H22" s="1">
        <f>C22*100/C90</f>
        <v>0</v>
      </c>
      <c r="I22" s="1">
        <f>D22*100/D90</f>
        <v>0</v>
      </c>
      <c r="J22" s="1">
        <f>E22*100/E90</f>
        <v>0</v>
      </c>
      <c r="K22" s="1">
        <f>F22*100/F90</f>
        <v>0</v>
      </c>
      <c r="M22" s="2">
        <f>(13*(B22-B90)+4*(C22-C90)-23*(E22-E90))</f>
        <v>240.57999999999993</v>
      </c>
      <c r="N22" s="2">
        <f>7*(B22-B90)+4*(C22-C90)-46*(E22-E90)</f>
        <v>1062.2799999999997</v>
      </c>
      <c r="Q22" s="8"/>
    </row>
    <row r="23" spans="1:17" ht="14.25">
      <c r="A23" s="6"/>
      <c r="B23" s="5"/>
      <c r="C23" s="5"/>
      <c r="D23" s="5"/>
      <c r="E23" s="5"/>
      <c r="F23" s="5"/>
      <c r="G23" s="1">
        <f>B23*100/B90</f>
        <v>0</v>
      </c>
      <c r="H23" s="1">
        <f>C23*100/C90</f>
        <v>0</v>
      </c>
      <c r="I23" s="1">
        <f>D23*100/D90</f>
        <v>0</v>
      </c>
      <c r="J23" s="1">
        <f>E23*100/E90</f>
        <v>0</v>
      </c>
      <c r="K23" s="1">
        <f>F23*100/F90</f>
        <v>0</v>
      </c>
      <c r="M23" s="2">
        <f>(13*(B23-B90)+4*(C23-C90)-23*(E23-E90))</f>
        <v>240.57999999999993</v>
      </c>
      <c r="N23" s="2">
        <f>7*(B23-B90)+4*(C23-C90)-46*(E23-E90)</f>
        <v>1062.2799999999997</v>
      </c>
      <c r="Q23" s="8"/>
    </row>
    <row r="24" spans="1:17" ht="14.25">
      <c r="A24" s="6"/>
      <c r="B24" s="5"/>
      <c r="C24" s="5"/>
      <c r="D24" s="5"/>
      <c r="E24" s="5"/>
      <c r="F24" s="5"/>
      <c r="G24" s="1">
        <f>B24*100/B90</f>
        <v>0</v>
      </c>
      <c r="H24" s="1">
        <f>C24*100/C90</f>
        <v>0</v>
      </c>
      <c r="I24" s="1">
        <f>D24*100/D90</f>
        <v>0</v>
      </c>
      <c r="J24" s="1">
        <f>E24*100/E90</f>
        <v>0</v>
      </c>
      <c r="K24" s="1">
        <f>F24*100/F90</f>
        <v>0</v>
      </c>
      <c r="M24" s="2">
        <f>(13*(B24-B90)+4*(C24-C90)-23*(E24-E90))</f>
        <v>240.57999999999993</v>
      </c>
      <c r="N24" s="2">
        <f>7*(B24-B90)+4*(C24-C90)-46*(E24-E90)</f>
        <v>1062.2799999999997</v>
      </c>
      <c r="Q24" s="8"/>
    </row>
    <row r="25" spans="1:17" ht="14.25">
      <c r="A25" s="6"/>
      <c r="B25" s="5"/>
      <c r="C25" s="5"/>
      <c r="D25" s="5"/>
      <c r="E25" s="5"/>
      <c r="F25" s="5"/>
      <c r="G25" s="1">
        <f>B25*100/B90</f>
        <v>0</v>
      </c>
      <c r="H25" s="1">
        <f>C25*100/C90</f>
        <v>0</v>
      </c>
      <c r="I25" s="1">
        <f>D25*100/D90</f>
        <v>0</v>
      </c>
      <c r="J25" s="1">
        <f>E25*100/E90</f>
        <v>0</v>
      </c>
      <c r="K25" s="1">
        <f>F25*100/F90</f>
        <v>0</v>
      </c>
      <c r="M25" s="2">
        <f>(13*(B25-B90)+4*(C25-C90)-23*(E25-E90))</f>
        <v>240.57999999999993</v>
      </c>
      <c r="N25" s="2">
        <f>7*(B25-B90)+4*(C25-C90)-46*(E25-E90)</f>
        <v>1062.2799999999997</v>
      </c>
      <c r="Q25" s="8"/>
    </row>
    <row r="26" spans="1:17" ht="14.25">
      <c r="A26" s="6"/>
      <c r="B26" s="5"/>
      <c r="C26" s="5"/>
      <c r="D26" s="5"/>
      <c r="E26" s="5"/>
      <c r="F26" s="5"/>
      <c r="G26" s="1">
        <f>B26*100/B90</f>
        <v>0</v>
      </c>
      <c r="H26" s="1">
        <f>C26*100/C90</f>
        <v>0</v>
      </c>
      <c r="I26" s="1">
        <f>D26*100/D90</f>
        <v>0</v>
      </c>
      <c r="J26" s="1">
        <f>E26*100/E90</f>
        <v>0</v>
      </c>
      <c r="K26" s="1">
        <f>F26*100/F90</f>
        <v>0</v>
      </c>
      <c r="M26" s="2">
        <f>(13*(B26-B90)+4*(C26-C90)-23*(E26-E90))</f>
        <v>240.57999999999993</v>
      </c>
      <c r="N26" s="2">
        <f>7*(B26-B90)+4*(C26-C90)-46*(E26-E90)</f>
        <v>1062.2799999999997</v>
      </c>
      <c r="Q26" s="8"/>
    </row>
    <row r="27" spans="1:17" ht="14.25">
      <c r="A27" s="6"/>
      <c r="B27" s="5"/>
      <c r="C27" s="5"/>
      <c r="D27" s="5"/>
      <c r="E27" s="5"/>
      <c r="F27" s="5"/>
      <c r="G27" s="1">
        <f>B27*100/B90</f>
        <v>0</v>
      </c>
      <c r="H27" s="1">
        <f>C27*100/C90</f>
        <v>0</v>
      </c>
      <c r="I27" s="1">
        <f>D27*100/D90</f>
        <v>0</v>
      </c>
      <c r="J27" s="1">
        <f>E27*100/E90</f>
        <v>0</v>
      </c>
      <c r="K27" s="1">
        <f>F27*100/F90</f>
        <v>0</v>
      </c>
      <c r="M27" s="2">
        <f>(13*(B27-B90)+4*(C27-C90)-23*(E27-E90))</f>
        <v>240.57999999999993</v>
      </c>
      <c r="N27" s="2">
        <f>7*(B27-B90)+4*(C27-C90)-46*(E27-E90)</f>
        <v>1062.2799999999997</v>
      </c>
      <c r="Q27" s="8"/>
    </row>
    <row r="28" spans="1:17" ht="14.25">
      <c r="A28" s="6"/>
      <c r="B28" s="5"/>
      <c r="C28" s="5"/>
      <c r="D28" s="5"/>
      <c r="E28" s="5"/>
      <c r="F28" s="5"/>
      <c r="G28" s="1">
        <f>B28*100/B90</f>
        <v>0</v>
      </c>
      <c r="H28" s="1">
        <f>C28*100/C90</f>
        <v>0</v>
      </c>
      <c r="I28" s="1">
        <f>D28*100/D90</f>
        <v>0</v>
      </c>
      <c r="J28" s="1">
        <f>E28*100/E90</f>
        <v>0</v>
      </c>
      <c r="K28" s="1">
        <f>F28*100/F90</f>
        <v>0</v>
      </c>
      <c r="M28" s="2">
        <f>(13*(B28-B90)+4*(C28-C90)-23*(E28-E90))</f>
        <v>240.57999999999993</v>
      </c>
      <c r="N28" s="2">
        <f>7*(B28-B90)+4*(C28-C90)-46*(E28-E90)</f>
        <v>1062.2799999999997</v>
      </c>
      <c r="Q28" s="8"/>
    </row>
    <row r="29" spans="1:17" ht="14.25">
      <c r="A29" s="6"/>
      <c r="B29" s="5"/>
      <c r="C29" s="5"/>
      <c r="D29" s="5"/>
      <c r="E29" s="5"/>
      <c r="F29" s="5"/>
      <c r="G29" s="1">
        <f>B29*100/B90</f>
        <v>0</v>
      </c>
      <c r="H29" s="1">
        <f>C29*100/C90</f>
        <v>0</v>
      </c>
      <c r="I29" s="1">
        <f>D29*100/D90</f>
        <v>0</v>
      </c>
      <c r="J29" s="1">
        <f>E29*100/E90</f>
        <v>0</v>
      </c>
      <c r="K29" s="1">
        <f>F29*100/F90</f>
        <v>0</v>
      </c>
      <c r="M29" s="2">
        <f>(13*(B29-B90)+4*(C29-C90)-23*(E29-E90))</f>
        <v>240.57999999999993</v>
      </c>
      <c r="N29" s="2">
        <f>7*(B29-B90)+4*(C29-C90)-46*(E29-E90)</f>
        <v>1062.2799999999997</v>
      </c>
      <c r="Q29" s="8"/>
    </row>
    <row r="30" spans="1:17" ht="14.25">
      <c r="A30" s="6"/>
      <c r="B30" s="5"/>
      <c r="C30" s="5"/>
      <c r="D30" s="5"/>
      <c r="E30" s="5"/>
      <c r="F30" s="5"/>
      <c r="G30" s="1">
        <f>B30*100/B90</f>
        <v>0</v>
      </c>
      <c r="H30" s="1">
        <f>C30*100/C90</f>
        <v>0</v>
      </c>
      <c r="I30" s="1">
        <f>D30*100/D90</f>
        <v>0</v>
      </c>
      <c r="J30" s="1">
        <f>E30*100/E90</f>
        <v>0</v>
      </c>
      <c r="K30" s="1">
        <f>F30*100/F90</f>
        <v>0</v>
      </c>
      <c r="M30" s="2">
        <f>(13*(B30-B90)+4*(C30-C90)-23*(E30-E90))</f>
        <v>240.57999999999993</v>
      </c>
      <c r="N30" s="2">
        <f>7*(B30-B90)+4*(C30-C90)-46*(E30-E90)</f>
        <v>1062.2799999999997</v>
      </c>
      <c r="Q30" s="8"/>
    </row>
    <row r="31" spans="1:17" ht="14.25">
      <c r="A31" s="6"/>
      <c r="B31" s="5"/>
      <c r="C31" s="5"/>
      <c r="D31" s="5"/>
      <c r="E31" s="5"/>
      <c r="F31" s="5"/>
      <c r="G31" s="1">
        <f>B31*100/B90</f>
        <v>0</v>
      </c>
      <c r="H31" s="1">
        <f>C31*100/C90</f>
        <v>0</v>
      </c>
      <c r="I31" s="1">
        <f>D31*100/D90</f>
        <v>0</v>
      </c>
      <c r="J31" s="1">
        <f>E31*100/E90</f>
        <v>0</v>
      </c>
      <c r="K31" s="1">
        <f>F31*100/F90</f>
        <v>0</v>
      </c>
      <c r="M31" s="2">
        <f>(13*(B31-B90)+4*(C31-C90)-23*(E31-E90))</f>
        <v>240.57999999999993</v>
      </c>
      <c r="N31" s="2">
        <f>7*(B31-B90)+4*(C31-C90)-46*(E31-E90)</f>
        <v>1062.2799999999997</v>
      </c>
      <c r="Q31" s="8"/>
    </row>
    <row r="32" spans="1:17" ht="14.25">
      <c r="A32" s="6"/>
      <c r="B32" s="5"/>
      <c r="C32" s="5"/>
      <c r="D32" s="5"/>
      <c r="E32" s="5"/>
      <c r="F32" s="5"/>
      <c r="G32" s="1">
        <f>B32*100/B90</f>
        <v>0</v>
      </c>
      <c r="H32" s="1">
        <f>C32*100/C90</f>
        <v>0</v>
      </c>
      <c r="I32" s="1">
        <f>D32*100/D90</f>
        <v>0</v>
      </c>
      <c r="J32" s="1">
        <f>E32*100/E90</f>
        <v>0</v>
      </c>
      <c r="K32" s="1">
        <f>F32*100/F90</f>
        <v>0</v>
      </c>
      <c r="M32" s="2">
        <f>(13*(B32-B90)+4*(C32-C90)-23*(E32-E90))</f>
        <v>240.57999999999993</v>
      </c>
      <c r="N32" s="2">
        <f>7*(B32-B90)+4*(C32-C90)-46*(E32-E90)</f>
        <v>1062.2799999999997</v>
      </c>
      <c r="Q32" s="8"/>
    </row>
    <row r="33" spans="1:17" ht="14.25">
      <c r="A33" s="6"/>
      <c r="B33" s="5"/>
      <c r="C33" s="5"/>
      <c r="D33" s="5"/>
      <c r="E33" s="5"/>
      <c r="F33" s="5"/>
      <c r="G33" s="1">
        <f>B33*100/B90</f>
        <v>0</v>
      </c>
      <c r="H33" s="1">
        <f>C33*100/C90</f>
        <v>0</v>
      </c>
      <c r="I33" s="1">
        <f>D33*100/D90</f>
        <v>0</v>
      </c>
      <c r="J33" s="1">
        <f>E33*100/E90</f>
        <v>0</v>
      </c>
      <c r="K33" s="1">
        <f>F33*100/F90</f>
        <v>0</v>
      </c>
      <c r="M33" s="2">
        <f>(13*(B33-B90)+4*(C33-C90)-23*(E33-E90))</f>
        <v>240.57999999999993</v>
      </c>
      <c r="N33" s="2">
        <f>7*(B33-B90)+4*(C33-C90)-46*(E33-E90)</f>
        <v>1062.2799999999997</v>
      </c>
      <c r="Q33" s="8"/>
    </row>
    <row r="34" spans="1:17" ht="14.25">
      <c r="A34" s="6"/>
      <c r="B34" s="5"/>
      <c r="C34" s="5"/>
      <c r="D34" s="5"/>
      <c r="E34" s="5"/>
      <c r="F34" s="5"/>
      <c r="G34" s="1">
        <f>B34*100/B90</f>
        <v>0</v>
      </c>
      <c r="H34" s="1">
        <f>C34*100/C90</f>
        <v>0</v>
      </c>
      <c r="I34" s="1">
        <f>D34*100/D90</f>
        <v>0</v>
      </c>
      <c r="J34" s="1">
        <f>E34*100/E90</f>
        <v>0</v>
      </c>
      <c r="K34" s="1">
        <f>F34*100/F90</f>
        <v>0</v>
      </c>
      <c r="M34" s="2">
        <f>(13*(B34-B90)+4*(C34-C90)-23*(E34-E90))</f>
        <v>240.57999999999993</v>
      </c>
      <c r="N34" s="2">
        <f>7*(B34-B90)+4*(C34-C90)-46*(E34-E90)</f>
        <v>1062.2799999999997</v>
      </c>
      <c r="Q34" s="8"/>
    </row>
    <row r="35" spans="1:17" ht="14.25">
      <c r="A35" s="6"/>
      <c r="B35" s="5"/>
      <c r="C35" s="5"/>
      <c r="D35" s="5"/>
      <c r="E35" s="5"/>
      <c r="F35" s="5"/>
      <c r="G35" s="1">
        <f>B35*100/B90</f>
        <v>0</v>
      </c>
      <c r="H35" s="1">
        <f>C35*100/C90</f>
        <v>0</v>
      </c>
      <c r="I35" s="1">
        <f>D35*100/D90</f>
        <v>0</v>
      </c>
      <c r="J35" s="1">
        <f>E35*100/E90</f>
        <v>0</v>
      </c>
      <c r="K35" s="1">
        <f>F35*100/F90</f>
        <v>0</v>
      </c>
      <c r="M35" s="2">
        <f>(13*(B35-B90)+4*(C35-C90)-23*(E35-E90))</f>
        <v>240.57999999999993</v>
      </c>
      <c r="N35" s="2">
        <f>7*(B35-B90)+4*(C35-C90)-46*(E35-E90)</f>
        <v>1062.2799999999997</v>
      </c>
      <c r="Q35" s="8"/>
    </row>
    <row r="36" spans="1:17" ht="14.25">
      <c r="A36" s="6"/>
      <c r="B36" s="5"/>
      <c r="C36" s="5"/>
      <c r="D36" s="5"/>
      <c r="E36" s="5"/>
      <c r="F36" s="5"/>
      <c r="G36" s="1">
        <f>B36*100/B90</f>
        <v>0</v>
      </c>
      <c r="H36" s="1">
        <f>C36*100/C90</f>
        <v>0</v>
      </c>
      <c r="I36" s="1">
        <f>D36*100/D90</f>
        <v>0</v>
      </c>
      <c r="J36" s="1">
        <f>E36*100/E90</f>
        <v>0</v>
      </c>
      <c r="K36" s="1">
        <f>F36*100/F90</f>
        <v>0</v>
      </c>
      <c r="M36" s="2">
        <f>(13*(B36-B90)+4*(C36-C90)-23*(E36-E90))</f>
        <v>240.57999999999993</v>
      </c>
      <c r="N36" s="2">
        <f>7*(B36-B90)+4*(C36-C90)-46*(E36-E90)</f>
        <v>1062.2799999999997</v>
      </c>
      <c r="Q36" s="8"/>
    </row>
    <row r="37" spans="1:17" ht="14.25">
      <c r="A37" s="6"/>
      <c r="B37" s="5"/>
      <c r="C37" s="5"/>
      <c r="D37" s="5"/>
      <c r="E37" s="5"/>
      <c r="F37" s="5"/>
      <c r="G37" s="1">
        <f>B37*100/B90</f>
        <v>0</v>
      </c>
      <c r="H37" s="1">
        <f>C37*100/C90</f>
        <v>0</v>
      </c>
      <c r="I37" s="1">
        <f>D37*100/D90</f>
        <v>0</v>
      </c>
      <c r="J37" s="1">
        <f>E37*100/E90</f>
        <v>0</v>
      </c>
      <c r="K37" s="1">
        <f>F37*100/F90</f>
        <v>0</v>
      </c>
      <c r="M37" s="2">
        <f>(13*(B37-B90)+4*(C37-C90)-23*(E37-E90))</f>
        <v>240.57999999999993</v>
      </c>
      <c r="N37" s="2">
        <f>7*(B37-B90)+4*(C37-C90)-46*(E37-E90)</f>
        <v>1062.2799999999997</v>
      </c>
      <c r="Q37" s="8"/>
    </row>
    <row r="38" spans="1:17" ht="14.25">
      <c r="A38" s="6"/>
      <c r="B38" s="5"/>
      <c r="C38" s="5"/>
      <c r="D38" s="5"/>
      <c r="E38" s="5"/>
      <c r="F38" s="5"/>
      <c r="G38" s="1">
        <f>B38*100/B90</f>
        <v>0</v>
      </c>
      <c r="H38" s="1">
        <f>C38*100/C90</f>
        <v>0</v>
      </c>
      <c r="I38" s="1">
        <f>D38*100/D90</f>
        <v>0</v>
      </c>
      <c r="J38" s="1">
        <f>E38*100/E90</f>
        <v>0</v>
      </c>
      <c r="K38" s="1">
        <f>F38*100/F90</f>
        <v>0</v>
      </c>
      <c r="M38" s="2">
        <f>(13*(B38-B90)+4*(C38-C90)-23*(E38-E90))</f>
        <v>240.57999999999993</v>
      </c>
      <c r="N38" s="2">
        <f>7*(B38-B90)+4*(C38-C90)-46*(E38-E90)</f>
        <v>1062.2799999999997</v>
      </c>
      <c r="Q38" s="8"/>
    </row>
    <row r="39" spans="1:17" ht="14.25">
      <c r="A39" s="6"/>
      <c r="B39" s="5"/>
      <c r="C39" s="5"/>
      <c r="D39" s="5"/>
      <c r="E39" s="5"/>
      <c r="F39" s="5"/>
      <c r="G39" s="1">
        <f>B39*100/B90</f>
        <v>0</v>
      </c>
      <c r="H39" s="1">
        <f>C39*100/C90</f>
        <v>0</v>
      </c>
      <c r="I39" s="1">
        <f>D39*100/D90</f>
        <v>0</v>
      </c>
      <c r="J39" s="1">
        <f>E39*100/E90</f>
        <v>0</v>
      </c>
      <c r="K39" s="1">
        <f>F39*100/F90</f>
        <v>0</v>
      </c>
      <c r="M39" s="2">
        <f>(13*(B39-B90)+4*(C39-C90)-23*(E39-E90))</f>
        <v>240.57999999999993</v>
      </c>
      <c r="N39" s="2">
        <f>7*(B39-B90)+4*(C39-C90)-46*(E39-E90)</f>
        <v>1062.2799999999997</v>
      </c>
      <c r="Q39" s="8"/>
    </row>
    <row r="40" spans="1:17" ht="14.25">
      <c r="A40" s="6"/>
      <c r="B40" s="5"/>
      <c r="C40" s="5"/>
      <c r="D40" s="5"/>
      <c r="E40" s="5"/>
      <c r="F40" s="5"/>
      <c r="G40" s="1">
        <f>B40*100/B90</f>
        <v>0</v>
      </c>
      <c r="H40" s="1">
        <f>C40*100/C90</f>
        <v>0</v>
      </c>
      <c r="I40" s="1">
        <f>D40*100/D90</f>
        <v>0</v>
      </c>
      <c r="J40" s="1">
        <f>E40*100/E90</f>
        <v>0</v>
      </c>
      <c r="K40" s="1">
        <f>F40*100/F90</f>
        <v>0</v>
      </c>
      <c r="M40" s="2">
        <f>(13*(B40-B90)+4*(C40-C90)-23*(E40-E90))</f>
        <v>240.57999999999993</v>
      </c>
      <c r="N40" s="2">
        <f>7*(B40-B90)+4*(C40-C90)-46*(E40-E90)</f>
        <v>1062.2799999999997</v>
      </c>
      <c r="Q40" s="8"/>
    </row>
    <row r="41" spans="1:17" ht="14.25">
      <c r="A41" s="6"/>
      <c r="B41" s="5"/>
      <c r="C41" s="5"/>
      <c r="D41" s="5"/>
      <c r="E41" s="5"/>
      <c r="F41" s="5"/>
      <c r="G41" s="1">
        <f>B41*100/B90</f>
        <v>0</v>
      </c>
      <c r="H41" s="1">
        <f>C41*100/C90</f>
        <v>0</v>
      </c>
      <c r="I41" s="1">
        <f>D41*100/D90</f>
        <v>0</v>
      </c>
      <c r="J41" s="1">
        <f>E41*100/E90</f>
        <v>0</v>
      </c>
      <c r="K41" s="1">
        <f>F41*100/F90</f>
        <v>0</v>
      </c>
      <c r="M41" s="2">
        <f>(13*(B41-B90)+4*(C41-C90)-23*(E41-E90))</f>
        <v>240.57999999999993</v>
      </c>
      <c r="N41" s="2">
        <f>7*(B41-B90)+4*(C41-C90)-46*(E41-E90)</f>
        <v>1062.2799999999997</v>
      </c>
      <c r="Q41" s="8"/>
    </row>
    <row r="42" spans="1:17" ht="14.25">
      <c r="A42" s="6"/>
      <c r="B42" s="5"/>
      <c r="C42" s="5"/>
      <c r="D42" s="5"/>
      <c r="E42" s="5"/>
      <c r="F42" s="5"/>
      <c r="G42" s="1">
        <f>B42*100/B90</f>
        <v>0</v>
      </c>
      <c r="H42" s="1">
        <f>C42*100/C90</f>
        <v>0</v>
      </c>
      <c r="I42" s="1">
        <f>D42*100/D90</f>
        <v>0</v>
      </c>
      <c r="J42" s="1">
        <f>E42*100/E90</f>
        <v>0</v>
      </c>
      <c r="K42" s="1">
        <f>F42*100/F90</f>
        <v>0</v>
      </c>
      <c r="M42" s="2">
        <f>(13*(B42-B90)+4*(C42-C90)-23*(E42-E90))</f>
        <v>240.57999999999993</v>
      </c>
      <c r="N42" s="2">
        <f>7*(B42-B90)+4*(C42-C90)-46*(E42-E90)</f>
        <v>1062.2799999999997</v>
      </c>
      <c r="Q42" s="8"/>
    </row>
    <row r="43" spans="1:17" ht="14.25">
      <c r="A43" s="6"/>
      <c r="B43" s="5"/>
      <c r="C43" s="5"/>
      <c r="D43" s="5"/>
      <c r="E43" s="5"/>
      <c r="F43" s="5"/>
      <c r="G43" s="1">
        <f>B43*100/B90</f>
        <v>0</v>
      </c>
      <c r="H43" s="1">
        <f>C43*100/C90</f>
        <v>0</v>
      </c>
      <c r="I43" s="1">
        <f>D43*100/D90</f>
        <v>0</v>
      </c>
      <c r="J43" s="1">
        <f>E43*100/E90</f>
        <v>0</v>
      </c>
      <c r="K43" s="1">
        <f>F43*100/F90</f>
        <v>0</v>
      </c>
      <c r="M43" s="2">
        <f>(13*(B43-B90)+4*(C43-C90)-23*(E43-E90))</f>
        <v>240.57999999999993</v>
      </c>
      <c r="N43" s="2">
        <f>7*(B43-B90)+4*(C43-C90)-46*(E43-E90)</f>
        <v>1062.2799999999997</v>
      </c>
      <c r="Q43" s="8"/>
    </row>
    <row r="44" spans="1:17" ht="14.25">
      <c r="A44" s="6"/>
      <c r="B44" s="5"/>
      <c r="C44" s="5"/>
      <c r="D44" s="5"/>
      <c r="E44" s="5"/>
      <c r="F44" s="5"/>
      <c r="G44" s="1">
        <f>B44*100/B90</f>
        <v>0</v>
      </c>
      <c r="H44" s="1">
        <f>C44*100/C90</f>
        <v>0</v>
      </c>
      <c r="I44" s="1">
        <f>D44*100/D90</f>
        <v>0</v>
      </c>
      <c r="J44" s="1">
        <f>E44*100/E90</f>
        <v>0</v>
      </c>
      <c r="K44" s="1">
        <f>F44*100/F90</f>
        <v>0</v>
      </c>
      <c r="M44" s="2">
        <f>(13*(B44-B90)+4*(C44-C90)-23*(E44-E90))</f>
        <v>240.57999999999993</v>
      </c>
      <c r="N44" s="2">
        <f>7*(B44-B90)+4*(C44-C90)-46*(E44-E90)</f>
        <v>1062.2799999999997</v>
      </c>
      <c r="Q44" s="8"/>
    </row>
    <row r="45" spans="1:17" ht="14.25">
      <c r="A45" s="6"/>
      <c r="B45" s="5"/>
      <c r="C45" s="5"/>
      <c r="D45" s="5"/>
      <c r="E45" s="5"/>
      <c r="F45" s="5"/>
      <c r="G45" s="1">
        <f>B45*100/B90</f>
        <v>0</v>
      </c>
      <c r="H45" s="1">
        <f>C45*100/C90</f>
        <v>0</v>
      </c>
      <c r="I45" s="1">
        <f>D45*100/D90</f>
        <v>0</v>
      </c>
      <c r="J45" s="1">
        <f>E45*100/E90</f>
        <v>0</v>
      </c>
      <c r="K45" s="1">
        <f>F45*100/F90</f>
        <v>0</v>
      </c>
      <c r="M45" s="2">
        <f>(13*(B45-B90)+4*(C45-C90)-23*(E45-E90))</f>
        <v>240.57999999999993</v>
      </c>
      <c r="N45" s="2">
        <f>7*(B45-B90)+4*(C45-C90)-46*(E45-E90)</f>
        <v>1062.2799999999997</v>
      </c>
      <c r="Q45" s="8"/>
    </row>
    <row r="46" spans="1:17" ht="14.25">
      <c r="A46" s="6"/>
      <c r="B46" s="5"/>
      <c r="C46" s="5"/>
      <c r="D46" s="5"/>
      <c r="E46" s="5"/>
      <c r="F46" s="5"/>
      <c r="G46" s="1">
        <f>B46*100/B90</f>
        <v>0</v>
      </c>
      <c r="H46" s="1">
        <f>C46*100/C90</f>
        <v>0</v>
      </c>
      <c r="I46" s="1">
        <f>D46*100/D90</f>
        <v>0</v>
      </c>
      <c r="J46" s="1">
        <f>E46*100/E90</f>
        <v>0</v>
      </c>
      <c r="K46" s="1">
        <f>F46*100/F90</f>
        <v>0</v>
      </c>
      <c r="M46" s="2">
        <f>(13*(B46-B90)+4*(C46-C90)-23*(E46-E90))</f>
        <v>240.57999999999993</v>
      </c>
      <c r="N46" s="2">
        <f>7*(B46-B90)+4*(C46-C90)-46*(E46-E90)</f>
        <v>1062.2799999999997</v>
      </c>
      <c r="Q46" s="8"/>
    </row>
    <row r="47" spans="1:17" ht="14.25">
      <c r="A47" s="6"/>
      <c r="B47" s="5"/>
      <c r="C47" s="5"/>
      <c r="D47" s="5"/>
      <c r="E47" s="5"/>
      <c r="F47" s="5"/>
      <c r="G47" s="1">
        <f>B47*100/B90</f>
        <v>0</v>
      </c>
      <c r="H47" s="1">
        <f>C47*100/C90</f>
        <v>0</v>
      </c>
      <c r="I47" s="1">
        <f>D47*100/D90</f>
        <v>0</v>
      </c>
      <c r="J47" s="1">
        <f>E47*100/E90</f>
        <v>0</v>
      </c>
      <c r="K47" s="1">
        <f>F47*100/F90</f>
        <v>0</v>
      </c>
      <c r="M47" s="2">
        <f>(13*(B47-B90)+4*(C47-C90)-23*(E47-E90))</f>
        <v>240.57999999999993</v>
      </c>
      <c r="N47" s="2">
        <f>7*(B47-B90)+4*(C47-C90)-46*(E47-E90)</f>
        <v>1062.2799999999997</v>
      </c>
      <c r="Q47" s="8"/>
    </row>
    <row r="48" spans="1:17" ht="14.25">
      <c r="A48" s="6"/>
      <c r="B48" s="5"/>
      <c r="C48" s="5"/>
      <c r="D48" s="5"/>
      <c r="E48" s="5"/>
      <c r="F48" s="5"/>
      <c r="G48" s="1">
        <f>B48*100/B90</f>
        <v>0</v>
      </c>
      <c r="H48" s="1">
        <f>C48*100/C90</f>
        <v>0</v>
      </c>
      <c r="I48" s="1">
        <f>D48*100/D90</f>
        <v>0</v>
      </c>
      <c r="J48" s="1">
        <f>E48*100/E90</f>
        <v>0</v>
      </c>
      <c r="K48" s="1">
        <f>F48*100/F90</f>
        <v>0</v>
      </c>
      <c r="M48" s="2">
        <f>(13*(B48-B90)+4*(C48-C90)-23*(E48-E90))</f>
        <v>240.57999999999993</v>
      </c>
      <c r="N48" s="2">
        <f>7*(B48-B90)+4*(C48-C90)-46*(E48-E90)</f>
        <v>1062.2799999999997</v>
      </c>
      <c r="Q48" s="8"/>
    </row>
    <row r="49" spans="1:17" ht="14.25">
      <c r="A49" s="6"/>
      <c r="B49" s="5"/>
      <c r="C49" s="5"/>
      <c r="D49" s="5"/>
      <c r="E49" s="5"/>
      <c r="F49" s="5"/>
      <c r="G49" s="1">
        <f>B49*100/B90</f>
        <v>0</v>
      </c>
      <c r="H49" s="1">
        <f>C49*100/C90</f>
        <v>0</v>
      </c>
      <c r="I49" s="1">
        <f>D49*100/D90</f>
        <v>0</v>
      </c>
      <c r="J49" s="1">
        <f>E49*100/E90</f>
        <v>0</v>
      </c>
      <c r="K49" s="1">
        <f>F49*100/F90</f>
        <v>0</v>
      </c>
      <c r="M49" s="2">
        <f>(13*(B49-B90)+4*(C49-C90)-23*(E49-E90))</f>
        <v>240.57999999999993</v>
      </c>
      <c r="N49" s="2">
        <f>7*(B49-B90)+4*(C49-C90)-46*(E49-E90)</f>
        <v>1062.2799999999997</v>
      </c>
      <c r="Q49" s="8"/>
    </row>
    <row r="50" spans="1:17" ht="14.25">
      <c r="A50" s="6"/>
      <c r="B50" s="5"/>
      <c r="C50" s="5"/>
      <c r="D50" s="5"/>
      <c r="E50" s="5"/>
      <c r="F50" s="5"/>
      <c r="G50" s="1">
        <f>B50*100/B90</f>
        <v>0</v>
      </c>
      <c r="H50" s="1">
        <f>C50*100/C90</f>
        <v>0</v>
      </c>
      <c r="I50" s="1">
        <f>D50*100/D90</f>
        <v>0</v>
      </c>
      <c r="J50" s="1">
        <f>E50*100/E90</f>
        <v>0</v>
      </c>
      <c r="K50" s="1">
        <f>F50*100/F90</f>
        <v>0</v>
      </c>
      <c r="M50" s="2">
        <f>(13*(B50-B90)+4*(C50-C90)-23*(E50-E90))</f>
        <v>240.57999999999993</v>
      </c>
      <c r="N50" s="2">
        <f>7*(B50-B90)+4*(C50-C90)-46*(E50-E90)</f>
        <v>1062.2799999999997</v>
      </c>
      <c r="Q50" s="8"/>
    </row>
    <row r="51" spans="1:17" ht="14.25">
      <c r="A51" s="6"/>
      <c r="B51" s="5"/>
      <c r="C51" s="5"/>
      <c r="D51" s="5"/>
      <c r="E51" s="5"/>
      <c r="F51" s="5"/>
      <c r="G51" s="1">
        <f>B51*100/B90</f>
        <v>0</v>
      </c>
      <c r="H51" s="1">
        <f>C51*100/C90</f>
        <v>0</v>
      </c>
      <c r="I51" s="1">
        <f>D51*100/D90</f>
        <v>0</v>
      </c>
      <c r="J51" s="1">
        <f>E51*100/E90</f>
        <v>0</v>
      </c>
      <c r="K51" s="1">
        <f>F51*100/F90</f>
        <v>0</v>
      </c>
      <c r="M51" s="2">
        <f>(13*(B51-B90)+4*(C51-C90)-23*(E51-E90))</f>
        <v>240.57999999999993</v>
      </c>
      <c r="N51" s="2">
        <f>7*(B51-B90)+4*(C51-C90)-46*(E51-E90)</f>
        <v>1062.2799999999997</v>
      </c>
      <c r="Q51" s="8"/>
    </row>
    <row r="52" spans="1:17" ht="14.25">
      <c r="A52" s="6"/>
      <c r="B52" s="5"/>
      <c r="C52" s="5"/>
      <c r="D52" s="5"/>
      <c r="E52" s="5"/>
      <c r="F52" s="5"/>
      <c r="G52" s="1">
        <f>B52*100/B90</f>
        <v>0</v>
      </c>
      <c r="H52" s="1">
        <f>C52*100/C90</f>
        <v>0</v>
      </c>
      <c r="I52" s="1">
        <f>D52*100/D90</f>
        <v>0</v>
      </c>
      <c r="J52" s="1">
        <f>E52*100/E90</f>
        <v>0</v>
      </c>
      <c r="K52" s="1">
        <f>F52*100/F90</f>
        <v>0</v>
      </c>
      <c r="M52" s="2">
        <f>(13*(B52-B90)+4*(C52-C90)-23*(E52-E90))</f>
        <v>240.57999999999993</v>
      </c>
      <c r="N52" s="2">
        <f>7*(B52-B90)+4*(C52-C90)-46*(E52-E90)</f>
        <v>1062.2799999999997</v>
      </c>
      <c r="Q52" s="8"/>
    </row>
    <row r="53" spans="1:17" ht="14.25">
      <c r="A53" s="6"/>
      <c r="B53" s="5"/>
      <c r="C53" s="5"/>
      <c r="D53" s="5"/>
      <c r="E53" s="5"/>
      <c r="F53" s="5"/>
      <c r="G53" s="1">
        <f>B53*100/B90</f>
        <v>0</v>
      </c>
      <c r="H53" s="1">
        <f>C53*100/C90</f>
        <v>0</v>
      </c>
      <c r="I53" s="1">
        <f>D53*100/D90</f>
        <v>0</v>
      </c>
      <c r="J53" s="1">
        <f>E53*100/E90</f>
        <v>0</v>
      </c>
      <c r="K53" s="1">
        <f>F53*100/F90</f>
        <v>0</v>
      </c>
      <c r="M53" s="2">
        <f>(13*(B53-B90)+4*(C53-C90)-23*(E53-E90))</f>
        <v>240.57999999999993</v>
      </c>
      <c r="N53" s="2">
        <f>7*(B53-B90)+4*(C53-C90)-46*(E53-E90)</f>
        <v>1062.2799999999997</v>
      </c>
      <c r="Q53" s="8"/>
    </row>
    <row r="54" spans="1:17" ht="14.25">
      <c r="A54" s="6"/>
      <c r="B54" s="5"/>
      <c r="C54" s="5"/>
      <c r="D54" s="5"/>
      <c r="E54" s="5"/>
      <c r="F54" s="5"/>
      <c r="G54" s="1">
        <f>B54*100/B90</f>
        <v>0</v>
      </c>
      <c r="H54" s="1">
        <f>C54*100/C90</f>
        <v>0</v>
      </c>
      <c r="I54" s="1">
        <f>D54*100/D90</f>
        <v>0</v>
      </c>
      <c r="J54" s="1">
        <f>E54*100/E90</f>
        <v>0</v>
      </c>
      <c r="K54" s="1">
        <f>F54*100/F90</f>
        <v>0</v>
      </c>
      <c r="M54" s="2">
        <f>(13*(B54-B90)+4*(C54-C90)-23*(E54-E90))</f>
        <v>240.57999999999993</v>
      </c>
      <c r="N54" s="2">
        <f>7*(B54-B90)+4*(C54-C90)-46*(E54-E90)</f>
        <v>1062.2799999999997</v>
      </c>
      <c r="Q54" s="8"/>
    </row>
    <row r="55" spans="1:17" ht="14.25">
      <c r="A55" s="6"/>
      <c r="B55" s="5"/>
      <c r="C55" s="5"/>
      <c r="D55" s="5"/>
      <c r="E55" s="5"/>
      <c r="F55" s="5"/>
      <c r="G55" s="1">
        <f>B55*100/B90</f>
        <v>0</v>
      </c>
      <c r="H55" s="1">
        <f>C55*100/C90</f>
        <v>0</v>
      </c>
      <c r="I55" s="1">
        <f>D55*100/D90</f>
        <v>0</v>
      </c>
      <c r="J55" s="1">
        <f>E55*100/E90</f>
        <v>0</v>
      </c>
      <c r="K55" s="1">
        <f>F55*100/F90</f>
        <v>0</v>
      </c>
      <c r="M55" s="2">
        <f>(13*(B55-B90)+4*(C55-C90)-23*(E55-E90))</f>
        <v>240.57999999999993</v>
      </c>
      <c r="N55" s="2">
        <f>7*(B55-B90)+4*(C55-C90)-46*(E55-E90)</f>
        <v>1062.2799999999997</v>
      </c>
      <c r="Q55" s="8"/>
    </row>
    <row r="56" spans="1:17" ht="14.25">
      <c r="A56" s="6"/>
      <c r="B56" s="5"/>
      <c r="C56" s="5"/>
      <c r="D56" s="5"/>
      <c r="E56" s="5"/>
      <c r="F56" s="5"/>
      <c r="G56" s="1">
        <f>B56*100/B90</f>
        <v>0</v>
      </c>
      <c r="H56" s="1">
        <f>C56*100/C90</f>
        <v>0</v>
      </c>
      <c r="I56" s="1">
        <f>D56*100/D90</f>
        <v>0</v>
      </c>
      <c r="J56" s="1">
        <f>E56*100/E90</f>
        <v>0</v>
      </c>
      <c r="K56" s="1">
        <f>F56*100/F90</f>
        <v>0</v>
      </c>
      <c r="M56" s="2">
        <f>(13*(B56-B90)+4*(C56-C90)-23*(E56-E90))</f>
        <v>240.57999999999993</v>
      </c>
      <c r="N56" s="2">
        <f>7*(B56-B90)+4*(C56-C90)-46*(E56-E90)</f>
        <v>1062.2799999999997</v>
      </c>
      <c r="Q56" s="8"/>
    </row>
    <row r="57" spans="1:17" ht="14.25">
      <c r="A57" s="6"/>
      <c r="B57" s="5"/>
      <c r="C57" s="5"/>
      <c r="D57" s="5"/>
      <c r="E57" s="5"/>
      <c r="F57" s="5"/>
      <c r="G57" s="1">
        <f>B57*100/B90</f>
        <v>0</v>
      </c>
      <c r="H57" s="1">
        <f>C57*100/C90</f>
        <v>0</v>
      </c>
      <c r="I57" s="1">
        <f>D57*100/D90</f>
        <v>0</v>
      </c>
      <c r="J57" s="1">
        <f>E57*100/E90</f>
        <v>0</v>
      </c>
      <c r="K57" s="1">
        <f>F57*100/F90</f>
        <v>0</v>
      </c>
      <c r="M57" s="2">
        <f>(13*(B57-B90)+4*(C57-C90)-23*(E57-E90))</f>
        <v>240.57999999999993</v>
      </c>
      <c r="N57" s="2">
        <f>7*(B57-B90)+4*(C57-C90)-46*(E57-E90)</f>
        <v>1062.2799999999997</v>
      </c>
      <c r="Q57" s="8"/>
    </row>
    <row r="58" spans="1:17" ht="14.25">
      <c r="A58" s="6"/>
      <c r="B58" s="5"/>
      <c r="C58" s="5"/>
      <c r="D58" s="5"/>
      <c r="E58" s="5"/>
      <c r="F58" s="5"/>
      <c r="G58" s="1">
        <f>B58*100/B90</f>
        <v>0</v>
      </c>
      <c r="H58" s="1">
        <f>C58*100/C90</f>
        <v>0</v>
      </c>
      <c r="I58" s="1">
        <f>D58*100/D90</f>
        <v>0</v>
      </c>
      <c r="J58" s="1">
        <f>E58*100/E90</f>
        <v>0</v>
      </c>
      <c r="K58" s="1">
        <f>F58*100/F90</f>
        <v>0</v>
      </c>
      <c r="M58" s="2">
        <f>(13*(B58-B90)+4*(C58-C90)-23*(E58-E90))</f>
        <v>240.57999999999993</v>
      </c>
      <c r="N58" s="2">
        <f>7*(B58-B90)+4*(C58-C90)-46*(E58-E90)</f>
        <v>1062.2799999999997</v>
      </c>
      <c r="Q58" s="8"/>
    </row>
    <row r="59" spans="1:17" ht="14.25">
      <c r="A59" s="6"/>
      <c r="B59" s="5"/>
      <c r="C59" s="5"/>
      <c r="D59" s="5"/>
      <c r="E59" s="5"/>
      <c r="F59" s="5"/>
      <c r="G59" s="1">
        <f>B59*100/B90</f>
        <v>0</v>
      </c>
      <c r="H59" s="1">
        <f>C59*100/C90</f>
        <v>0</v>
      </c>
      <c r="I59" s="1">
        <f>D59*100/D90</f>
        <v>0</v>
      </c>
      <c r="J59" s="1">
        <f>E59*100/E90</f>
        <v>0</v>
      </c>
      <c r="K59" s="1">
        <f>F59*100/F90</f>
        <v>0</v>
      </c>
      <c r="M59" s="2">
        <f>(13*(B59-B90)+4*(C59-C90)-23*(E59-E90))</f>
        <v>240.57999999999993</v>
      </c>
      <c r="N59" s="2">
        <f>7*(B59-B90)+4*(C59-C90)-46*(E59-E90)</f>
        <v>1062.2799999999997</v>
      </c>
      <c r="Q59" s="8"/>
    </row>
    <row r="60" spans="1:17" ht="14.25">
      <c r="A60" s="6"/>
      <c r="B60" s="5"/>
      <c r="C60" s="5"/>
      <c r="D60" s="5"/>
      <c r="E60" s="5"/>
      <c r="F60" s="5"/>
      <c r="G60" s="1">
        <f>B60*100/B90</f>
        <v>0</v>
      </c>
      <c r="H60" s="1">
        <f>C60*100/C90</f>
        <v>0</v>
      </c>
      <c r="I60" s="1">
        <f>D60*100/D90</f>
        <v>0</v>
      </c>
      <c r="J60" s="1">
        <f>E60*100/E90</f>
        <v>0</v>
      </c>
      <c r="K60" s="1">
        <f>F60*100/F90</f>
        <v>0</v>
      </c>
      <c r="M60" s="2">
        <f>(13*(B60-B90)+4*(C60-C90)-23*(E60-E90))</f>
        <v>240.57999999999993</v>
      </c>
      <c r="N60" s="2">
        <f>7*(B60-B90)+4*(C60-C90)-46*(E60-E90)</f>
        <v>1062.2799999999997</v>
      </c>
      <c r="Q60" s="8"/>
    </row>
    <row r="61" spans="1:17" ht="14.25">
      <c r="A61" s="6"/>
      <c r="B61" s="5"/>
      <c r="C61" s="5"/>
      <c r="D61" s="5"/>
      <c r="E61" s="5"/>
      <c r="F61" s="5"/>
      <c r="G61" s="1">
        <f>B61*100/B90</f>
        <v>0</v>
      </c>
      <c r="H61" s="1">
        <f>C61*100/C90</f>
        <v>0</v>
      </c>
      <c r="I61" s="1">
        <f>D61*100/D90</f>
        <v>0</v>
      </c>
      <c r="J61" s="1">
        <f>E61*100/E90</f>
        <v>0</v>
      </c>
      <c r="K61" s="1">
        <f>F61*100/F90</f>
        <v>0</v>
      </c>
      <c r="M61" s="2">
        <f>(13*(B61-B90)+4*(C61-C90)-23*(E61-E90))</f>
        <v>240.57999999999993</v>
      </c>
      <c r="N61" s="2">
        <f>7*(B61-B90)+4*(C61-C90)-46*(E61-E90)</f>
        <v>1062.2799999999997</v>
      </c>
      <c r="Q61" s="8"/>
    </row>
    <row r="62" spans="1:17" ht="14.25">
      <c r="A62" s="6"/>
      <c r="B62" s="5"/>
      <c r="C62" s="5"/>
      <c r="D62" s="5"/>
      <c r="E62" s="5"/>
      <c r="F62" s="5"/>
      <c r="G62" s="1">
        <f>B62*100/B90</f>
        <v>0</v>
      </c>
      <c r="H62" s="1">
        <f>C62*100/C90</f>
        <v>0</v>
      </c>
      <c r="I62" s="1">
        <f>D62*100/D90</f>
        <v>0</v>
      </c>
      <c r="J62" s="1">
        <f>E62*100/E90</f>
        <v>0</v>
      </c>
      <c r="K62" s="1">
        <f>F62*100/F90</f>
        <v>0</v>
      </c>
      <c r="M62" s="2">
        <f>(13*(B62-B90)+4*(C62-C90)-23*(E62-E90))</f>
        <v>240.57999999999993</v>
      </c>
      <c r="N62" s="2">
        <f>7*(B62-B90)+4*(C62-C90)-46*(E62-E90)</f>
        <v>1062.2799999999997</v>
      </c>
      <c r="Q62" s="8"/>
    </row>
    <row r="63" spans="1:17" ht="14.25">
      <c r="A63" s="6"/>
      <c r="B63" s="5"/>
      <c r="C63" s="5"/>
      <c r="D63" s="5"/>
      <c r="E63" s="5"/>
      <c r="F63" s="5"/>
      <c r="G63" s="1">
        <f>B63*100/B90</f>
        <v>0</v>
      </c>
      <c r="H63" s="1">
        <f>C63*100/C90</f>
        <v>0</v>
      </c>
      <c r="I63" s="1">
        <f>D63*100/D90</f>
        <v>0</v>
      </c>
      <c r="J63" s="1">
        <f>E63*100/E90</f>
        <v>0</v>
      </c>
      <c r="K63" s="1">
        <f>F63*100/F90</f>
        <v>0</v>
      </c>
      <c r="M63" s="2">
        <f>(13*(B63-B90)+4*(C63-C90)-23*(E63-E90))</f>
        <v>240.57999999999993</v>
      </c>
      <c r="N63" s="2">
        <f>7*(B63-B90)+4*(C63-C90)-46*(E63-E90)</f>
        <v>1062.2799999999997</v>
      </c>
      <c r="Q63" s="8"/>
    </row>
    <row r="64" spans="1:17" ht="14.25">
      <c r="A64" s="6"/>
      <c r="B64" s="5"/>
      <c r="C64" s="5"/>
      <c r="D64" s="5"/>
      <c r="E64" s="5"/>
      <c r="F64" s="5"/>
      <c r="G64" s="1">
        <f>B64*100/B90</f>
        <v>0</v>
      </c>
      <c r="H64" s="1">
        <f>C64*100/C90</f>
        <v>0</v>
      </c>
      <c r="I64" s="1">
        <f>D64*100/D90</f>
        <v>0</v>
      </c>
      <c r="J64" s="1">
        <f>E64*100/E90</f>
        <v>0</v>
      </c>
      <c r="K64" s="1">
        <f>F64*100/F90</f>
        <v>0</v>
      </c>
      <c r="M64" s="2">
        <f>(13*(B64-B90)+4*(C64-C90)-23*(E64-E90))</f>
        <v>240.57999999999993</v>
      </c>
      <c r="N64" s="2">
        <f>7*(B64-B90)+4*(C64-C90)-46*(E64-E90)</f>
        <v>1062.2799999999997</v>
      </c>
      <c r="Q64" s="8"/>
    </row>
    <row r="65" spans="1:17" ht="14.25">
      <c r="A65" s="6"/>
      <c r="B65" s="5"/>
      <c r="C65" s="5"/>
      <c r="D65" s="5"/>
      <c r="E65" s="5"/>
      <c r="F65" s="5"/>
      <c r="G65" s="1">
        <f>B65*100/B90</f>
        <v>0</v>
      </c>
      <c r="H65" s="1">
        <f>C65*100/C90</f>
        <v>0</v>
      </c>
      <c r="I65" s="1">
        <f>D65*100/D90</f>
        <v>0</v>
      </c>
      <c r="J65" s="1">
        <f>E65*100/E90</f>
        <v>0</v>
      </c>
      <c r="K65" s="1">
        <f>F65*100/F90</f>
        <v>0</v>
      </c>
      <c r="M65" s="2">
        <f>(13*(B65-B90)+4*(C65-C90)-23*(E65-E90))</f>
        <v>240.57999999999993</v>
      </c>
      <c r="N65" s="2">
        <f>7*(B65-B90)+4*(C65-C90)-46*(E65-E90)</f>
        <v>1062.2799999999997</v>
      </c>
      <c r="Q65" s="8"/>
    </row>
    <row r="66" spans="1:17" ht="14.25">
      <c r="A66" s="6"/>
      <c r="B66" s="5"/>
      <c r="C66" s="5"/>
      <c r="D66" s="5"/>
      <c r="E66" s="5"/>
      <c r="F66" s="5"/>
      <c r="G66" s="1">
        <f>B66*100/B90</f>
        <v>0</v>
      </c>
      <c r="H66" s="1">
        <f>C66*100/C90</f>
        <v>0</v>
      </c>
      <c r="I66" s="1">
        <f>D66*100/D90</f>
        <v>0</v>
      </c>
      <c r="J66" s="1">
        <f>E66*100/E90</f>
        <v>0</v>
      </c>
      <c r="K66" s="1">
        <f>F66*100/F90</f>
        <v>0</v>
      </c>
      <c r="M66" s="2">
        <f>(13*(B66-B90)+4*(C66-C90)-23*(E66-E90))</f>
        <v>240.57999999999993</v>
      </c>
      <c r="N66" s="2">
        <f>7*(B66-B90)+4*(C66-C90)-46*(E66-E90)</f>
        <v>1062.2799999999997</v>
      </c>
      <c r="Q66" s="8"/>
    </row>
    <row r="67" spans="1:17" ht="14.25">
      <c r="A67" s="6"/>
      <c r="B67" s="5"/>
      <c r="C67" s="5"/>
      <c r="D67" s="5"/>
      <c r="E67" s="5"/>
      <c r="F67" s="5"/>
      <c r="G67" s="1">
        <f>B67*100/B90</f>
        <v>0</v>
      </c>
      <c r="H67" s="1">
        <f>C67*100/C90</f>
        <v>0</v>
      </c>
      <c r="I67" s="1">
        <f>D67*100/D90</f>
        <v>0</v>
      </c>
      <c r="J67" s="1">
        <f>E67*100/E90</f>
        <v>0</v>
      </c>
      <c r="K67" s="1">
        <f>F67*100/F90</f>
        <v>0</v>
      </c>
      <c r="M67" s="2">
        <f>(13*(B67-B90)+4*(C67-C90)-23*(E67-E90))</f>
        <v>240.57999999999993</v>
      </c>
      <c r="N67" s="2">
        <f>7*(B67-B90)+4*(C67-C90)-46*(E67-E90)</f>
        <v>1062.2799999999997</v>
      </c>
      <c r="Q67" s="8"/>
    </row>
    <row r="68" spans="1:17" ht="14.25">
      <c r="A68" s="6"/>
      <c r="B68" s="5"/>
      <c r="C68" s="5"/>
      <c r="D68" s="5"/>
      <c r="E68" s="5"/>
      <c r="F68" s="5"/>
      <c r="G68" s="1">
        <f>B68*100/B90</f>
        <v>0</v>
      </c>
      <c r="H68" s="1">
        <f>C68*100/C90</f>
        <v>0</v>
      </c>
      <c r="I68" s="1">
        <f>D68*100/D90</f>
        <v>0</v>
      </c>
      <c r="J68" s="1">
        <f>E68*100/E90</f>
        <v>0</v>
      </c>
      <c r="K68" s="1">
        <f>F68*100/F90</f>
        <v>0</v>
      </c>
      <c r="M68" s="2">
        <f>(13*(B68-B90)+4*(C68-C90)-23*(E68-E90))</f>
        <v>240.57999999999993</v>
      </c>
      <c r="N68" s="2">
        <f>7*(B68-B90)+4*(C68-C90)-46*(E68-E90)</f>
        <v>1062.2799999999997</v>
      </c>
      <c r="Q68" s="8"/>
    </row>
    <row r="69" spans="1:17" ht="14.25">
      <c r="A69" s="6"/>
      <c r="B69" s="5"/>
      <c r="C69" s="5"/>
      <c r="D69" s="5"/>
      <c r="E69" s="5"/>
      <c r="F69" s="5"/>
      <c r="G69" s="1">
        <f>B69*100/B90</f>
        <v>0</v>
      </c>
      <c r="H69" s="1">
        <f>C69*100/C90</f>
        <v>0</v>
      </c>
      <c r="I69" s="1">
        <f>D69*100/D90</f>
        <v>0</v>
      </c>
      <c r="J69" s="1">
        <f>E69*100/E90</f>
        <v>0</v>
      </c>
      <c r="K69" s="1">
        <f>F69*100/F90</f>
        <v>0</v>
      </c>
      <c r="M69" s="2">
        <f>(13*(B69-B90)+4*(C69-C90)-23*(E69-E90))</f>
        <v>240.57999999999993</v>
      </c>
      <c r="N69" s="2">
        <f>7*(B69-B90)+4*(C69-C90)-46*(E69-E90)</f>
        <v>1062.2799999999997</v>
      </c>
      <c r="Q69" s="8"/>
    </row>
    <row r="70" spans="1:17" ht="14.25">
      <c r="A70" s="6"/>
      <c r="B70" s="5"/>
      <c r="C70" s="5"/>
      <c r="D70" s="5"/>
      <c r="E70" s="5"/>
      <c r="F70" s="5"/>
      <c r="G70" s="1">
        <f>B70*100/B90</f>
        <v>0</v>
      </c>
      <c r="H70" s="1">
        <f>C70*100/C90</f>
        <v>0</v>
      </c>
      <c r="I70" s="1">
        <f>D70*100/D90</f>
        <v>0</v>
      </c>
      <c r="J70" s="1">
        <f>E70*100/E90</f>
        <v>0</v>
      </c>
      <c r="K70" s="1">
        <f>F70*100/F90</f>
        <v>0</v>
      </c>
      <c r="M70" s="2">
        <f>(13*(B70-B90)+4*(C70-C90)-23*(E70-E90))</f>
        <v>240.57999999999993</v>
      </c>
      <c r="N70" s="2">
        <f>7*(B70-B90)+4*(C70-C90)-46*(E70-E90)</f>
        <v>1062.2799999999997</v>
      </c>
      <c r="Q70" s="8"/>
    </row>
    <row r="71" spans="1:17" ht="14.25">
      <c r="A71" s="6"/>
      <c r="B71" s="5"/>
      <c r="C71" s="5"/>
      <c r="D71" s="5"/>
      <c r="E71" s="5"/>
      <c r="F71" s="5"/>
      <c r="G71" s="1">
        <f>B71*100/B90</f>
        <v>0</v>
      </c>
      <c r="H71" s="1">
        <f>C71*100/C90</f>
        <v>0</v>
      </c>
      <c r="I71" s="1">
        <f>D71*100/D90</f>
        <v>0</v>
      </c>
      <c r="J71" s="1">
        <f>E71*100/E90</f>
        <v>0</v>
      </c>
      <c r="K71" s="1">
        <f>F71*100/F90</f>
        <v>0</v>
      </c>
      <c r="M71" s="2">
        <f>(13*(B71-B90)+4*(C71-C90)-23*(E71-E90))</f>
        <v>240.57999999999993</v>
      </c>
      <c r="N71" s="2">
        <f>7*(B71-B90)+4*(C71-C90)-46*(E71-E90)</f>
        <v>1062.2799999999997</v>
      </c>
      <c r="Q71" s="8"/>
    </row>
    <row r="72" spans="1:17" ht="14.25">
      <c r="A72" s="6"/>
      <c r="B72" s="5"/>
      <c r="C72" s="5"/>
      <c r="D72" s="5"/>
      <c r="E72" s="5"/>
      <c r="F72" s="5"/>
      <c r="G72" s="1">
        <f>B72*100/B90</f>
        <v>0</v>
      </c>
      <c r="H72" s="1">
        <f>C72*100/C90</f>
        <v>0</v>
      </c>
      <c r="I72" s="1">
        <f>D72*100/D90</f>
        <v>0</v>
      </c>
      <c r="J72" s="1">
        <f>E72*100/E90</f>
        <v>0</v>
      </c>
      <c r="K72" s="1">
        <f>F72*100/F90</f>
        <v>0</v>
      </c>
      <c r="M72" s="2">
        <f>(13*(B72-B90)+4*(C72-C90)-23*(E72-E90))</f>
        <v>240.57999999999993</v>
      </c>
      <c r="N72" s="2">
        <f>7*(B72-B90)+4*(C72-C90)-46*(E72-E90)</f>
        <v>1062.2799999999997</v>
      </c>
      <c r="Q72" s="8"/>
    </row>
    <row r="73" spans="1:17" ht="14.25">
      <c r="A73" s="6"/>
      <c r="B73" s="5"/>
      <c r="C73" s="5"/>
      <c r="D73" s="5"/>
      <c r="E73" s="5"/>
      <c r="F73" s="5"/>
      <c r="G73" s="1">
        <f>B73*100/B90</f>
        <v>0</v>
      </c>
      <c r="H73" s="1">
        <f>C73*100/C90</f>
        <v>0</v>
      </c>
      <c r="I73" s="1">
        <f>D73*100/D90</f>
        <v>0</v>
      </c>
      <c r="J73" s="1">
        <f>E73*100/E90</f>
        <v>0</v>
      </c>
      <c r="K73" s="1">
        <f>F73*100/F90</f>
        <v>0</v>
      </c>
      <c r="M73" s="2">
        <f>(13*(B73-B90)+4*(C73-C90)-23*(E73-E90))</f>
        <v>240.57999999999993</v>
      </c>
      <c r="N73" s="2">
        <f>7*(B73-B90)+4*(C73-C90)-46*(E73-E90)</f>
        <v>1062.2799999999997</v>
      </c>
      <c r="Q73" s="8"/>
    </row>
    <row r="74" spans="1:17" ht="14.25">
      <c r="A74" s="6"/>
      <c r="B74" s="5"/>
      <c r="C74" s="5"/>
      <c r="D74" s="5"/>
      <c r="E74" s="5"/>
      <c r="F74" s="5"/>
      <c r="G74" s="1">
        <f>B74*100/B90</f>
        <v>0</v>
      </c>
      <c r="H74" s="1">
        <f>C74*100/C90</f>
        <v>0</v>
      </c>
      <c r="I74" s="1">
        <f>D74*100/D90</f>
        <v>0</v>
      </c>
      <c r="J74" s="1">
        <f>E74*100/E90</f>
        <v>0</v>
      </c>
      <c r="K74" s="1">
        <f>F74*100/F90</f>
        <v>0</v>
      </c>
      <c r="M74" s="2">
        <f>(13*(B74-B90)+4*(C74-C90)-23*(E74-E90))</f>
        <v>240.57999999999993</v>
      </c>
      <c r="N74" s="2">
        <f>7*(B74-B90)+4*(C74-C90)-46*(E74-E90)</f>
        <v>1062.2799999999997</v>
      </c>
      <c r="Q74" s="8"/>
    </row>
    <row r="75" spans="1:17" ht="14.25">
      <c r="A75" s="6"/>
      <c r="B75" s="5"/>
      <c r="C75" s="5"/>
      <c r="D75" s="5"/>
      <c r="E75" s="5"/>
      <c r="F75" s="5"/>
      <c r="G75" s="1">
        <f>B75*100/B90</f>
        <v>0</v>
      </c>
      <c r="H75" s="1">
        <f>C75*100/C90</f>
        <v>0</v>
      </c>
      <c r="I75" s="1">
        <f>D75*100/D90</f>
        <v>0</v>
      </c>
      <c r="J75" s="1">
        <f>E75*100/E90</f>
        <v>0</v>
      </c>
      <c r="K75" s="1">
        <f>F75*100/F90</f>
        <v>0</v>
      </c>
      <c r="M75" s="2">
        <f>(13*(B75-B90)+4*(C75-C90)-23*(E75-E90))</f>
        <v>240.57999999999993</v>
      </c>
      <c r="N75" s="2">
        <f>7*(B75-B90)+4*(C75-C90)-46*(E75-E90)</f>
        <v>1062.2799999999997</v>
      </c>
      <c r="Q75" s="8"/>
    </row>
    <row r="76" spans="1:17" ht="14.25">
      <c r="A76" s="6"/>
      <c r="B76" s="5"/>
      <c r="C76" s="5"/>
      <c r="D76" s="5"/>
      <c r="E76" s="5"/>
      <c r="F76" s="5"/>
      <c r="G76" s="1">
        <f>B76*100/B90</f>
        <v>0</v>
      </c>
      <c r="H76" s="1">
        <f>C76*100/C90</f>
        <v>0</v>
      </c>
      <c r="I76" s="1">
        <f>D76*100/D90</f>
        <v>0</v>
      </c>
      <c r="J76" s="1">
        <f>E76*100/E90</f>
        <v>0</v>
      </c>
      <c r="K76" s="1">
        <f>F76*100/F90</f>
        <v>0</v>
      </c>
      <c r="M76" s="2">
        <f>(13*(B76-B90)+4*(C76-C90)-23*(E76-E90))</f>
        <v>240.57999999999993</v>
      </c>
      <c r="N76" s="2">
        <f>7*(B76-B90)+4*(C76-C90)-46*(E76-E90)</f>
        <v>1062.2799999999997</v>
      </c>
      <c r="Q76" s="8"/>
    </row>
    <row r="77" spans="1:17" ht="14.25">
      <c r="A77" s="6"/>
      <c r="B77" s="5"/>
      <c r="C77" s="5"/>
      <c r="D77" s="5"/>
      <c r="E77" s="5"/>
      <c r="F77" s="5"/>
      <c r="G77" s="1">
        <f>B77*100/B90</f>
        <v>0</v>
      </c>
      <c r="H77" s="1">
        <f>C77*100/C90</f>
        <v>0</v>
      </c>
      <c r="I77" s="1">
        <f>D77*100/D90</f>
        <v>0</v>
      </c>
      <c r="J77" s="1">
        <f>E77*100/E90</f>
        <v>0</v>
      </c>
      <c r="K77" s="1">
        <f>F77*100/F90</f>
        <v>0</v>
      </c>
      <c r="M77" s="2">
        <f>(13*(B77-B90)+4*(C77-C90)-23*(E77-E90))</f>
        <v>240.57999999999993</v>
      </c>
      <c r="N77" s="2">
        <f>7*(B77-B90)+4*(C77-C90)-46*(E77-E90)</f>
        <v>1062.2799999999997</v>
      </c>
      <c r="Q77" s="8"/>
    </row>
    <row r="78" spans="1:17" ht="14.25">
      <c r="A78" s="6"/>
      <c r="B78" s="5"/>
      <c r="C78" s="5"/>
      <c r="D78" s="5"/>
      <c r="E78" s="5"/>
      <c r="F78" s="5"/>
      <c r="G78" s="1">
        <f>B78*100/B90</f>
        <v>0</v>
      </c>
      <c r="H78" s="1">
        <f>C78*100/C90</f>
        <v>0</v>
      </c>
      <c r="I78" s="1">
        <f>D78*100/D90</f>
        <v>0</v>
      </c>
      <c r="J78" s="1">
        <f>E78*100/E90</f>
        <v>0</v>
      </c>
      <c r="K78" s="1">
        <f>F78*100/F90</f>
        <v>0</v>
      </c>
      <c r="M78" s="2">
        <f>(13*(B78-B90)+4*(C78-C90)-23*(E78-E90))</f>
        <v>240.57999999999993</v>
      </c>
      <c r="N78" s="2">
        <f>7*(B78-B90)+4*(C78-C90)-46*(E78-E90)</f>
        <v>1062.2799999999997</v>
      </c>
      <c r="Q78" s="8"/>
    </row>
    <row r="79" spans="1:17" ht="14.25">
      <c r="A79" s="6"/>
      <c r="B79" s="5"/>
      <c r="C79" s="5"/>
      <c r="D79" s="5"/>
      <c r="E79" s="5"/>
      <c r="F79" s="5"/>
      <c r="G79" s="1">
        <f>B79*100/B90</f>
        <v>0</v>
      </c>
      <c r="H79" s="1">
        <f>C79*100/C90</f>
        <v>0</v>
      </c>
      <c r="I79" s="1">
        <f>D79*100/D90</f>
        <v>0</v>
      </c>
      <c r="J79" s="1">
        <f>E79*100/E90</f>
        <v>0</v>
      </c>
      <c r="K79" s="1">
        <f>F79*100/F90</f>
        <v>0</v>
      </c>
      <c r="M79" s="2">
        <f>(13*(B79-B90)+4*(C79-C90)-23*(E79-E90))</f>
        <v>240.57999999999993</v>
      </c>
      <c r="N79" s="2">
        <f>7*(B79-B90)+4*(C79-C90)-46*(E79-E90)</f>
        <v>1062.2799999999997</v>
      </c>
      <c r="Q79" s="8"/>
    </row>
    <row r="80" spans="1:17" ht="14.25">
      <c r="A80" s="6"/>
      <c r="B80" s="5"/>
      <c r="C80" s="5"/>
      <c r="D80" s="5"/>
      <c r="E80" s="5"/>
      <c r="F80" s="5"/>
      <c r="G80" s="1">
        <f>B80*100/B90</f>
        <v>0</v>
      </c>
      <c r="H80" s="1">
        <f>C80*100/C90</f>
        <v>0</v>
      </c>
      <c r="I80" s="1">
        <f>D80*100/D90</f>
        <v>0</v>
      </c>
      <c r="J80" s="1">
        <f>E80*100/E90</f>
        <v>0</v>
      </c>
      <c r="K80" s="1">
        <f>F80*100/F90</f>
        <v>0</v>
      </c>
      <c r="M80" s="2">
        <f>(13*(B80-B90)+4*(C80-C90)-23*(E80-E90))</f>
        <v>240.57999999999993</v>
      </c>
      <c r="N80" s="2">
        <f>7*(B80-B90)+4*(C80-C90)-46*(E80-E90)</f>
        <v>1062.2799999999997</v>
      </c>
      <c r="Q80" s="8"/>
    </row>
    <row r="81" spans="1:17" ht="14.25">
      <c r="A81" s="6"/>
      <c r="B81" s="5"/>
      <c r="C81" s="5"/>
      <c r="D81" s="5"/>
      <c r="E81" s="5"/>
      <c r="F81" s="5"/>
      <c r="G81" s="1">
        <f>B81*100/B90</f>
        <v>0</v>
      </c>
      <c r="H81" s="1">
        <f>C81*100/C90</f>
        <v>0</v>
      </c>
      <c r="I81" s="1">
        <f>D81*100/D90</f>
        <v>0</v>
      </c>
      <c r="J81" s="1">
        <f>E81*100/E90</f>
        <v>0</v>
      </c>
      <c r="K81" s="1">
        <f>F81*100/F90</f>
        <v>0</v>
      </c>
      <c r="M81" s="2">
        <f>(13*(B81-B90)+4*(C81-C90)-23*(E81-E90))</f>
        <v>240.57999999999993</v>
      </c>
      <c r="N81" s="2">
        <f>7*(B81-B90)+4*(C81-C90)-46*(E81-E90)</f>
        <v>1062.2799999999997</v>
      </c>
      <c r="Q81" s="8"/>
    </row>
    <row r="82" spans="1:17" ht="14.25">
      <c r="A82" s="6"/>
      <c r="B82" s="5"/>
      <c r="C82" s="5"/>
      <c r="D82" s="5"/>
      <c r="E82" s="5"/>
      <c r="F82" s="5"/>
      <c r="G82" s="1">
        <f>B82*100/B90</f>
        <v>0</v>
      </c>
      <c r="H82" s="1">
        <f>C82*100/C90</f>
        <v>0</v>
      </c>
      <c r="I82" s="1">
        <f>D82*100/D90</f>
        <v>0</v>
      </c>
      <c r="J82" s="1">
        <f>E82*100/E90</f>
        <v>0</v>
      </c>
      <c r="K82" s="1">
        <f>F82*100/F90</f>
        <v>0</v>
      </c>
      <c r="M82" s="2">
        <f>(13*(B82-B90)+4*(C82-C90)-23*(E82-E90))</f>
        <v>240.57999999999993</v>
      </c>
      <c r="N82" s="2">
        <f>7*(B82-B90)+4*(C82-C90)-46*(E82-E90)</f>
        <v>1062.2799999999997</v>
      </c>
      <c r="Q82" s="8"/>
    </row>
    <row r="83" spans="1:17" ht="14.25">
      <c r="A83" s="6"/>
      <c r="B83" s="5"/>
      <c r="C83" s="5"/>
      <c r="D83" s="5"/>
      <c r="E83" s="5"/>
      <c r="F83" s="5"/>
      <c r="G83" s="1">
        <f>B83*100/B90</f>
        <v>0</v>
      </c>
      <c r="H83" s="1">
        <f>C83*100/C90</f>
        <v>0</v>
      </c>
      <c r="I83" s="1">
        <f>D83*100/D90</f>
        <v>0</v>
      </c>
      <c r="J83" s="1">
        <f>E83*100/E90</f>
        <v>0</v>
      </c>
      <c r="K83" s="1">
        <f>F83*100/F90</f>
        <v>0</v>
      </c>
      <c r="M83" s="2">
        <f>(13*(B83-B90)+4*(C83-C90)-23*(E83-E90))</f>
        <v>240.57999999999993</v>
      </c>
      <c r="N83" s="2">
        <f>7*(B83-B90)+4*(C83-C90)-46*(E83-E90)</f>
        <v>1062.2799999999997</v>
      </c>
      <c r="Q83" s="8"/>
    </row>
    <row r="84" spans="1:17" ht="14.25">
      <c r="A84" s="6"/>
      <c r="B84" s="5"/>
      <c r="C84" s="5"/>
      <c r="D84" s="5"/>
      <c r="E84" s="5"/>
      <c r="F84" s="5"/>
      <c r="G84" s="1">
        <f>B84*100/B90</f>
        <v>0</v>
      </c>
      <c r="H84" s="1">
        <f>C84*100/C90</f>
        <v>0</v>
      </c>
      <c r="I84" s="1">
        <f>D84*100/D90</f>
        <v>0</v>
      </c>
      <c r="J84" s="1">
        <f>E84*100/E90</f>
        <v>0</v>
      </c>
      <c r="K84" s="1">
        <f>F84*100/F90</f>
        <v>0</v>
      </c>
      <c r="M84" s="2">
        <f>(13*(B84-B90)+4*(C84-C90)-23*(E84-E90))</f>
        <v>240.57999999999993</v>
      </c>
      <c r="N84" s="2">
        <f>7*(B84-B90)+4*(C84-C90)-46*(E84-E90)</f>
        <v>1062.2799999999997</v>
      </c>
      <c r="Q84" s="8"/>
    </row>
    <row r="85" spans="1:17" ht="14.25">
      <c r="A85" s="6"/>
      <c r="B85" s="5"/>
      <c r="C85" s="5"/>
      <c r="D85" s="5"/>
      <c r="E85" s="5"/>
      <c r="F85" s="5"/>
      <c r="G85" s="1">
        <f>B85*100/B90</f>
        <v>0</v>
      </c>
      <c r="H85" s="1">
        <f>C85*100/C90</f>
        <v>0</v>
      </c>
      <c r="I85" s="1">
        <f>D85*100/D90</f>
        <v>0</v>
      </c>
      <c r="J85" s="1">
        <f>E85*100/E90</f>
        <v>0</v>
      </c>
      <c r="K85" s="1">
        <f>F85*100/F90</f>
        <v>0</v>
      </c>
      <c r="M85" s="2">
        <f>(13*(B85-B90)+4*(C85-C90)-23*(E85-E90))</f>
        <v>240.57999999999993</v>
      </c>
      <c r="N85" s="2">
        <f>7*(B85-B90)+4*(C85-C90)-46*(E85-E90)</f>
        <v>1062.2799999999997</v>
      </c>
      <c r="Q85" s="8"/>
    </row>
    <row r="86" spans="1:17" ht="14.25">
      <c r="A86" s="6"/>
      <c r="B86" s="5"/>
      <c r="C86" s="5"/>
      <c r="D86" s="5"/>
      <c r="E86" s="5"/>
      <c r="F86" s="5"/>
      <c r="G86" s="1">
        <f>B86*100/B90</f>
        <v>0</v>
      </c>
      <c r="H86" s="1">
        <f>C86*100/C90</f>
        <v>0</v>
      </c>
      <c r="I86" s="1">
        <f>D86*100/D90</f>
        <v>0</v>
      </c>
      <c r="J86" s="1">
        <f>E86*100/E90</f>
        <v>0</v>
      </c>
      <c r="K86" s="1">
        <f>F86*100/F90</f>
        <v>0</v>
      </c>
      <c r="M86" s="2">
        <f>(13*(B86-B90)+4*(C86-C90)-23*(E86-E90))</f>
        <v>240.57999999999993</v>
      </c>
      <c r="N86" s="2">
        <f>7*(B86-B90)+4*(C86-C90)-46*(E86-E90)</f>
        <v>1062.2799999999997</v>
      </c>
      <c r="Q86" s="8"/>
    </row>
    <row r="87" spans="1:17" ht="14.25">
      <c r="A87" s="6"/>
      <c r="B87" s="5"/>
      <c r="C87" s="5"/>
      <c r="D87" s="5"/>
      <c r="E87" s="5"/>
      <c r="F87" s="5"/>
      <c r="G87" s="1">
        <f>B87*100/B90</f>
        <v>0</v>
      </c>
      <c r="H87" s="1">
        <f>C87*100/C90</f>
        <v>0</v>
      </c>
      <c r="I87" s="1">
        <f>D87*100/D90</f>
        <v>0</v>
      </c>
      <c r="J87" s="1">
        <f>E87*100/E90</f>
        <v>0</v>
      </c>
      <c r="K87" s="1">
        <f>F87*100/F90</f>
        <v>0</v>
      </c>
      <c r="M87" s="2">
        <f>(13*(B87-B90)+4*(C87-C90)-23*(E87-E90))</f>
        <v>240.57999999999993</v>
      </c>
      <c r="N87" s="2">
        <f>7*(B87-B90)+4*(C87-C90)-46*(E87-E90)</f>
        <v>1062.2799999999997</v>
      </c>
      <c r="Q87" s="8"/>
    </row>
    <row r="88" spans="1:17" ht="14.25">
      <c r="A88" s="6"/>
      <c r="B88" s="5"/>
      <c r="C88" s="5"/>
      <c r="D88" s="5"/>
      <c r="E88" s="5"/>
      <c r="F88" s="5"/>
      <c r="G88" s="1">
        <f>B88*100/B90</f>
        <v>0</v>
      </c>
      <c r="H88" s="1">
        <f>C88*100/C90</f>
        <v>0</v>
      </c>
      <c r="I88" s="1">
        <f>D88*100/D90</f>
        <v>0</v>
      </c>
      <c r="J88" s="1">
        <f>E88*100/E90</f>
        <v>0</v>
      </c>
      <c r="K88" s="1">
        <f>F88*100/F90</f>
        <v>0</v>
      </c>
      <c r="M88" s="2">
        <f>(13*(B88-B90)+4*(C88-C90)-23*(E88-E90))</f>
        <v>240.57999999999993</v>
      </c>
      <c r="N88" s="2">
        <f>7*(B88-B90)+4*(C88-C90)-46*(E88-E90)</f>
        <v>1062.2799999999997</v>
      </c>
      <c r="Q88" s="8"/>
    </row>
    <row r="89" spans="1:17" ht="14.25">
      <c r="A89" s="6"/>
      <c r="B89" s="5"/>
      <c r="C89" s="5"/>
      <c r="D89" s="5"/>
      <c r="E89" s="5"/>
      <c r="F89" s="5"/>
      <c r="G89" s="1">
        <f>B89*100/B90</f>
        <v>0</v>
      </c>
      <c r="H89" s="1">
        <f>C89*100/C90</f>
        <v>0</v>
      </c>
      <c r="I89" s="1">
        <f>D89*100/D90</f>
        <v>0</v>
      </c>
      <c r="J89" s="1">
        <f>E89*100/E90</f>
        <v>0</v>
      </c>
      <c r="K89" s="1">
        <f>F89*100/F90</f>
        <v>0</v>
      </c>
      <c r="M89" s="2">
        <f>(13*(B89-B90)+4*(C89-C90)-23*(E89-E90))</f>
        <v>240.57999999999993</v>
      </c>
      <c r="N89" s="2">
        <f>7*(B89-B90)+4*(C89-C90)-46*(E89-E90)</f>
        <v>1062.2799999999997</v>
      </c>
      <c r="Q89" s="8"/>
    </row>
    <row r="90" spans="1:17" ht="14.25">
      <c r="A90" t="s">
        <v>7</v>
      </c>
      <c r="B90" s="1">
        <f>AVERAGE(B20:B89)</f>
        <v>30</v>
      </c>
      <c r="C90" s="1">
        <f>AVERAGE(C20:C89)</f>
        <v>2.78</v>
      </c>
      <c r="D90" s="1">
        <f>AVERAGE(D20:D89)</f>
        <v>15.6</v>
      </c>
      <c r="E90" s="1">
        <f>AVERAGE(E20:E89)</f>
        <v>27.9</v>
      </c>
      <c r="F90" s="1">
        <f>AVERAGE(F20:F89)</f>
        <v>23.2</v>
      </c>
      <c r="J90" s="1"/>
      <c r="Q90" s="7"/>
    </row>
    <row r="91" spans="1:6" ht="14.25">
      <c r="A91" t="s">
        <v>8</v>
      </c>
      <c r="B91" s="1" t="e">
        <f>STDEV(B20:B89)</f>
        <v>#DIV/0!</v>
      </c>
      <c r="C91" s="1" t="e">
        <f>STDEV(C20:C89)</f>
        <v>#DIV/0!</v>
      </c>
      <c r="D91" s="1" t="e">
        <f>STDEV(D20:D89)</f>
        <v>#DIV/0!</v>
      </c>
      <c r="E91" s="1" t="e">
        <f>STDEV(E20:E89)</f>
        <v>#DIV/0!</v>
      </c>
      <c r="F91" s="1" t="e">
        <f>STDEV(F20:F89)</f>
        <v>#DIV/0!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STAPLETON</dc:creator>
  <cp:keywords/>
  <dc:description/>
  <cp:lastModifiedBy>Doug Stapleton</cp:lastModifiedBy>
  <cp:lastPrinted>2009-02-11T21:43:45Z</cp:lastPrinted>
  <dcterms:created xsi:type="dcterms:W3CDTF">2008-01-19T08:11:50Z</dcterms:created>
  <dcterms:modified xsi:type="dcterms:W3CDTF">2018-12-02T02:06:21Z</dcterms:modified>
  <cp:category/>
  <cp:version/>
  <cp:contentType/>
  <cp:contentStatus/>
</cp:coreProperties>
</file>